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Haziran\"/>
    </mc:Choice>
  </mc:AlternateContent>
  <bookViews>
    <workbookView xWindow="0" yWindow="0" windowWidth="28800" windowHeight="12345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K42" i="1"/>
  <c r="L42" i="1" s="1"/>
  <c r="J42" i="1"/>
  <c r="G42" i="1"/>
  <c r="H42" i="1" s="1"/>
  <c r="F42" i="1"/>
  <c r="E42" i="1"/>
  <c r="C42" i="1"/>
  <c r="D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I29" i="1"/>
  <c r="G29" i="1"/>
  <c r="H29" i="1" s="1"/>
  <c r="F29" i="1"/>
  <c r="C29" i="1"/>
  <c r="E29" i="1" s="1"/>
  <c r="B29" i="1"/>
  <c r="M28" i="1"/>
  <c r="L28" i="1"/>
  <c r="I28" i="1"/>
  <c r="H28" i="1"/>
  <c r="E28" i="1"/>
  <c r="D28" i="1"/>
  <c r="M27" i="1"/>
  <c r="K27" i="1"/>
  <c r="L27" i="1" s="1"/>
  <c r="J27" i="1"/>
  <c r="G27" i="1"/>
  <c r="I27" i="1" s="1"/>
  <c r="F27" i="1"/>
  <c r="F22" i="1" s="1"/>
  <c r="F44" i="1" s="1"/>
  <c r="F45" i="1" s="1"/>
  <c r="E27" i="1"/>
  <c r="C27" i="1"/>
  <c r="D27" i="1" s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J22" i="1" s="1"/>
  <c r="I23" i="1"/>
  <c r="G23" i="1"/>
  <c r="H23" i="1" s="1"/>
  <c r="F23" i="1"/>
  <c r="C23" i="1"/>
  <c r="E23" i="1" s="1"/>
  <c r="B23" i="1"/>
  <c r="B22" i="1" s="1"/>
  <c r="G22" i="1"/>
  <c r="I22" i="1" s="1"/>
  <c r="M21" i="1"/>
  <c r="L21" i="1"/>
  <c r="I21" i="1"/>
  <c r="H21" i="1"/>
  <c r="E21" i="1"/>
  <c r="D21" i="1"/>
  <c r="K20" i="1"/>
  <c r="M20" i="1" s="1"/>
  <c r="J20" i="1"/>
  <c r="J8" i="1" s="1"/>
  <c r="I20" i="1"/>
  <c r="G20" i="1"/>
  <c r="H20" i="1" s="1"/>
  <c r="F20" i="1"/>
  <c r="C20" i="1"/>
  <c r="E20" i="1" s="1"/>
  <c r="B20" i="1"/>
  <c r="B8" i="1" s="1"/>
  <c r="B44" i="1" s="1"/>
  <c r="B45" i="1" s="1"/>
  <c r="M19" i="1"/>
  <c r="L19" i="1"/>
  <c r="I19" i="1"/>
  <c r="H19" i="1"/>
  <c r="E19" i="1"/>
  <c r="D19" i="1"/>
  <c r="K18" i="1"/>
  <c r="M18" i="1" s="1"/>
  <c r="J18" i="1"/>
  <c r="I18" i="1"/>
  <c r="G18" i="1"/>
  <c r="H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M9" i="1"/>
  <c r="K9" i="1"/>
  <c r="L9" i="1" s="1"/>
  <c r="J9" i="1"/>
  <c r="G9" i="1"/>
  <c r="H9" i="1" s="1"/>
  <c r="F9" i="1"/>
  <c r="E9" i="1"/>
  <c r="C9" i="1"/>
  <c r="D9" i="1" s="1"/>
  <c r="B9" i="1"/>
  <c r="K8" i="1"/>
  <c r="F8" i="1"/>
  <c r="J44" i="1" l="1"/>
  <c r="J45" i="1" s="1"/>
  <c r="C8" i="1"/>
  <c r="L18" i="1"/>
  <c r="H22" i="1"/>
  <c r="L23" i="1"/>
  <c r="D29" i="1"/>
  <c r="L29" i="1"/>
  <c r="I9" i="1"/>
  <c r="I42" i="1"/>
  <c r="D20" i="1"/>
  <c r="L20" i="1"/>
  <c r="H27" i="1"/>
  <c r="D18" i="1"/>
  <c r="D23" i="1"/>
  <c r="M8" i="1"/>
  <c r="G8" i="1"/>
  <c r="C22" i="1"/>
  <c r="K22" i="1"/>
  <c r="L8" i="1"/>
  <c r="M22" i="1" l="1"/>
  <c r="L22" i="1"/>
  <c r="C44" i="1"/>
  <c r="E8" i="1"/>
  <c r="D8" i="1"/>
  <c r="E22" i="1"/>
  <c r="D22" i="1"/>
  <c r="K44" i="1"/>
  <c r="I8" i="1"/>
  <c r="H8" i="1"/>
  <c r="G44" i="1"/>
  <c r="M44" i="1" l="1"/>
  <c r="L44" i="1"/>
  <c r="K45" i="1"/>
  <c r="E44" i="1"/>
  <c r="D44" i="1"/>
  <c r="C45" i="1"/>
  <c r="G45" i="1"/>
  <c r="I44" i="1"/>
  <c r="H44" i="1"/>
  <c r="I45" i="1" l="1"/>
  <c r="H45" i="1"/>
  <c r="M45" i="1"/>
  <c r="L45" i="1"/>
  <c r="E45" i="1"/>
  <c r="D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<sst xmlns="http://schemas.openxmlformats.org/spreadsheetml/2006/main" count="55" uniqueCount="54">
  <si>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</si>
  <si>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</si>
  <si>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</si>
  <si>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</si>
  <si>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</si>
  <si>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</si>
  <si>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</si>
  <si>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</si>
  <si>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</si>
  <si>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</si>
  <si>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</si>
  <si>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</si>
  <si>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</si>
  <si>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</si>
  <si>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</si>
  <si>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</si>
  <si>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</si>
  <si>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</si>
  <si>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</si>
  <si>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</si>
  <si>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</si>
  <si>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</si>
  <si>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</si>
  <si>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</si>
  <si>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</si>
  <si>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</si>
  <si>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</si>
  <si>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</si>
  <si>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</si>
  <si>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</si>
  <si>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</si>
  <si>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</si>
  <si>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</si>
  <si>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</si>
  <si>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</si>
  <si>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</si>
  <si>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</si>
  <si>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</si>
  <si>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</si>
  <si>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</si>
  <si>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</si>
  <si>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</si>
  <si>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</si>
  <si>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</si>
  <si>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Share(20)  (%)</t>
  </si>
  <si>
    <t>2019 - 2020</t>
  </si>
  <si>
    <t xml:space="preserve"> Share (20)  (%)</t>
  </si>
  <si>
    <t xml:space="preserve"> Share(20)  (%)</t>
  </si>
  <si>
    <t>2020 - 2021</t>
  </si>
  <si>
    <t>Change   ('21/'20)</t>
  </si>
  <si>
    <t>Change    ('21/'20)</t>
  </si>
  <si>
    <t>1 - 30 JUNE</t>
  </si>
  <si>
    <t>1 - 30 JUNE EXPORT FIGURES</t>
  </si>
  <si>
    <t>1st JANUARY  -  30th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</si>
</sst>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9" fillId="0" borderId="9" xfId="335" applyNumberFormat="1" applyFont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8" sqref="B8:M46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2.140625" style="1" customWidth="1"/>
    <col min="14" max="16384" width="9.140625" style="1"/>
  </cols>
  <sheetData>
    <row r="1" spans="1:13" ht="26.25" x14ac:dyDescent="0.4">
      <c r="B1" s="36" t="s">
        <v>52</v>
      </c>
      <c r="C1" s="36"/>
      <c r="D1" s="36"/>
      <c r="E1" s="36"/>
      <c r="F1" s="36"/>
      <c r="G1" s="36"/>
      <c r="H1" s="36"/>
      <c r="I1" s="36"/>
      <c r="J1" s="36"/>
      <c r="K1" s="16"/>
      <c r="L1" s="16"/>
      <c r="M1" s="16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3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18" x14ac:dyDescent="0.2">
      <c r="A6" s="3"/>
      <c r="B6" s="32" t="s">
        <v>51</v>
      </c>
      <c r="C6" s="32"/>
      <c r="D6" s="32"/>
      <c r="E6" s="32"/>
      <c r="F6" s="32" t="s">
        <v>53</v>
      </c>
      <c r="G6" s="32"/>
      <c r="H6" s="32"/>
      <c r="I6" s="32"/>
      <c r="J6" s="32" t="s">
        <v>40</v>
      </c>
      <c r="K6" s="32"/>
      <c r="L6" s="32"/>
      <c r="M6" s="32"/>
    </row>
    <row r="7" spans="1:13" ht="30" x14ac:dyDescent="0.25">
      <c r="A7" s="4" t="s">
        <v>27</v>
      </c>
      <c r="B7" s="5">
        <v>2020</v>
      </c>
      <c r="C7" s="6">
        <v>2021</v>
      </c>
      <c r="D7" s="7" t="s">
        <v>49</v>
      </c>
      <c r="E7" s="7" t="s">
        <v>47</v>
      </c>
      <c r="F7" s="5">
        <v>2020</v>
      </c>
      <c r="G7" s="6">
        <v>2021</v>
      </c>
      <c r="H7" s="7" t="s">
        <v>50</v>
      </c>
      <c r="I7" s="7" t="s">
        <v>44</v>
      </c>
      <c r="J7" s="5" t="s">
        <v>45</v>
      </c>
      <c r="K7" s="5" t="s">
        <v>48</v>
      </c>
      <c r="L7" s="7" t="s">
        <v>50</v>
      </c>
      <c r="M7" s="7" t="s">
        <v>46</v>
      </c>
    </row>
    <row r="8" spans="1:13" ht="16.5" x14ac:dyDescent="0.25">
      <c r="A8" s="13" t="s">
        <v>28</v>
      </c>
      <c r="B8" s="25">
        <f>B9+B18+B20</f>
        <v>1909991.8026700001</v>
      </c>
      <c r="C8" s="25">
        <f>C9+C18+C20</f>
        <v>2564723.4617300001</v>
      </c>
      <c r="D8" s="26">
        <f t="shared" ref="D8:D46" si="0">(C8-B8)/B8*100</f>
        <v>34.279291573123132</v>
      </c>
      <c r="E8" s="26">
        <f t="shared" ref="E8:E46" si="1">C8/C$46*100</f>
        <v>12.970677253251129</v>
      </c>
      <c r="F8" s="25">
        <f>F9+F18+F20</f>
        <v>11262482.118639998</v>
      </c>
      <c r="G8" s="25">
        <f>G9+G18+G20</f>
        <v>13616542.016870001</v>
      </c>
      <c r="H8" s="26">
        <f t="shared" ref="H8:H46" si="2">(G8-F8)/F8*100</f>
        <v>20.901785889044039</v>
      </c>
      <c r="I8" s="26">
        <f t="shared" ref="I8:I46" si="3">G8/G$46*100</f>
        <v>12.970350232864703</v>
      </c>
      <c r="J8" s="25">
        <f>J9+J18+J20</f>
        <v>23694436.604879998</v>
      </c>
      <c r="K8" s="25">
        <f>K9+K18+K20</f>
        <v>26699712.622899998</v>
      </c>
      <c r="L8" s="26">
        <f t="shared" ref="L8:L46" si="4">(K8-J8)/J8*100</f>
        <v>12.683466875093572</v>
      </c>
      <c r="M8" s="26">
        <f t="shared" ref="M8:M46" si="5">K8/K$46*100</f>
        <v>13.37879965248135</v>
      </c>
    </row>
    <row r="9" spans="1:13" ht="15.75" x14ac:dyDescent="0.25">
      <c r="A9" s="8" t="s">
        <v>29</v>
      </c>
      <c r="B9" s="25">
        <f>B10+B11+B12+B13+B14+B15+B16+B17</f>
        <v>1267762.47056</v>
      </c>
      <c r="C9" s="25">
        <f>C10+C11+C12+C13+C14+C15+C16+C17</f>
        <v>1636249.0356000001</v>
      </c>
      <c r="D9" s="26">
        <f t="shared" si="0"/>
        <v>29.065899456483436</v>
      </c>
      <c r="E9" s="26">
        <f t="shared" si="1"/>
        <v>8.275066869156781</v>
      </c>
      <c r="F9" s="25">
        <f>F10+F11+F12+F13+F14+F15+F16+F17</f>
        <v>7644715.6689499989</v>
      </c>
      <c r="G9" s="25">
        <f>G10+G11+G12+G13+G14+G15+G16+G17</f>
        <v>8868420.2704000007</v>
      </c>
      <c r="H9" s="26">
        <f t="shared" si="2"/>
        <v>16.007195747256318</v>
      </c>
      <c r="I9" s="26">
        <f t="shared" si="3"/>
        <v>8.4475571534104912</v>
      </c>
      <c r="J9" s="25">
        <f>J10+J11+J12+J13+J14+J15+J16+J17</f>
        <v>15954815.421729999</v>
      </c>
      <c r="K9" s="25">
        <f>K10+K11+K12+K13+K14+K15+K16+K17</f>
        <v>17555170.707899999</v>
      </c>
      <c r="L9" s="26">
        <f t="shared" si="4"/>
        <v>10.030547166282867</v>
      </c>
      <c r="M9" s="26">
        <f t="shared" si="5"/>
        <v>8.7966157195512586</v>
      </c>
    </row>
    <row r="10" spans="1:13" ht="14.25" x14ac:dyDescent="0.2">
      <c r="A10" s="9" t="s">
        <v>5</v>
      </c>
      <c r="B10" s="27">
        <v>571551.14307999995</v>
      </c>
      <c r="C10" s="27">
        <v>766531.93328999996</v>
      </c>
      <c r="D10" s="28">
        <f t="shared" si="0"/>
        <v>34.114320751644186</v>
      </c>
      <c r="E10" s="28">
        <f t="shared" si="1"/>
        <v>3.8766122193574324</v>
      </c>
      <c r="F10" s="27">
        <v>3471729.33024</v>
      </c>
      <c r="G10" s="27">
        <v>4155642.7877699998</v>
      </c>
      <c r="H10" s="28">
        <f t="shared" si="2"/>
        <v>19.699503978402628</v>
      </c>
      <c r="I10" s="28">
        <f t="shared" si="3"/>
        <v>3.9584310270020393</v>
      </c>
      <c r="J10" s="27">
        <v>7014416.6062599998</v>
      </c>
      <c r="K10" s="27">
        <v>7976117.2625700003</v>
      </c>
      <c r="L10" s="28">
        <f t="shared" si="4"/>
        <v>13.710344142543985</v>
      </c>
      <c r="M10" s="28">
        <f t="shared" si="5"/>
        <v>3.9967049970829081</v>
      </c>
    </row>
    <row r="11" spans="1:13" ht="14.25" x14ac:dyDescent="0.2">
      <c r="A11" s="9" t="s">
        <v>4</v>
      </c>
      <c r="B11" s="27">
        <v>264193.62819999998</v>
      </c>
      <c r="C11" s="27">
        <v>295745.21227000002</v>
      </c>
      <c r="D11" s="28">
        <f t="shared" si="0"/>
        <v>11.942598421077303</v>
      </c>
      <c r="E11" s="28">
        <f t="shared" si="1"/>
        <v>1.4956839420655832</v>
      </c>
      <c r="F11" s="27">
        <v>1178078.5003800001</v>
      </c>
      <c r="G11" s="27">
        <v>1472210.23456</v>
      </c>
      <c r="H11" s="28">
        <f t="shared" si="2"/>
        <v>24.96707427265034</v>
      </c>
      <c r="I11" s="28">
        <f t="shared" si="3"/>
        <v>1.4023444671190044</v>
      </c>
      <c r="J11" s="27">
        <v>2473516.7933800002</v>
      </c>
      <c r="K11" s="27">
        <v>3024153.5814700001</v>
      </c>
      <c r="L11" s="28">
        <f t="shared" si="4"/>
        <v>22.261291678459489</v>
      </c>
      <c r="M11" s="28">
        <f t="shared" si="5"/>
        <v>1.5153550697815166</v>
      </c>
    </row>
    <row r="12" spans="1:13" ht="14.25" x14ac:dyDescent="0.2">
      <c r="A12" s="9" t="s">
        <v>2</v>
      </c>
      <c r="B12" s="27">
        <v>112606.64788999999</v>
      </c>
      <c r="C12" s="27">
        <v>193875.05601</v>
      </c>
      <c r="D12" s="28">
        <f t="shared" si="0"/>
        <v>72.170169028907765</v>
      </c>
      <c r="E12" s="28">
        <f t="shared" si="1"/>
        <v>0.98049197758944495</v>
      </c>
      <c r="F12" s="27">
        <v>777191.25662999996</v>
      </c>
      <c r="G12" s="27">
        <v>936046.23606999998</v>
      </c>
      <c r="H12" s="28">
        <f t="shared" si="2"/>
        <v>20.439625135364416</v>
      </c>
      <c r="I12" s="28">
        <f t="shared" si="3"/>
        <v>0.89162487075947328</v>
      </c>
      <c r="J12" s="27">
        <v>1602940.2395299999</v>
      </c>
      <c r="K12" s="27">
        <v>1841722.1281900001</v>
      </c>
      <c r="L12" s="28">
        <f t="shared" si="4"/>
        <v>14.896493504337609</v>
      </c>
      <c r="M12" s="28">
        <f t="shared" si="5"/>
        <v>0.92285754968995992</v>
      </c>
    </row>
    <row r="13" spans="1:13" ht="14.25" x14ac:dyDescent="0.2">
      <c r="A13" s="9" t="s">
        <v>3</v>
      </c>
      <c r="B13" s="27">
        <v>89459.700299999997</v>
      </c>
      <c r="C13" s="27">
        <v>111112.39329000001</v>
      </c>
      <c r="D13" s="28">
        <f t="shared" si="0"/>
        <v>24.203851474338116</v>
      </c>
      <c r="E13" s="28">
        <f t="shared" si="1"/>
        <v>0.56193309481746301</v>
      </c>
      <c r="F13" s="27">
        <v>604036.91110999999</v>
      </c>
      <c r="G13" s="27">
        <v>685069.85201999999</v>
      </c>
      <c r="H13" s="28">
        <f t="shared" si="2"/>
        <v>13.415229999949997</v>
      </c>
      <c r="I13" s="28">
        <f t="shared" si="3"/>
        <v>0.65255891721022297</v>
      </c>
      <c r="J13" s="27">
        <v>1376434.07253</v>
      </c>
      <c r="K13" s="27">
        <v>1479518.52657</v>
      </c>
      <c r="L13" s="28">
        <f t="shared" si="4"/>
        <v>7.4892402111582577</v>
      </c>
      <c r="M13" s="28">
        <f t="shared" si="5"/>
        <v>0.74136310861028598</v>
      </c>
    </row>
    <row r="14" spans="1:13" ht="14.25" x14ac:dyDescent="0.2">
      <c r="A14" s="9" t="s">
        <v>0</v>
      </c>
      <c r="B14" s="27">
        <v>120394.22031</v>
      </c>
      <c r="C14" s="27">
        <v>149062.02895000001</v>
      </c>
      <c r="D14" s="28">
        <f t="shared" si="0"/>
        <v>23.81161534680319</v>
      </c>
      <c r="E14" s="28">
        <f t="shared" si="1"/>
        <v>0.7538572860097178</v>
      </c>
      <c r="F14" s="27">
        <v>990683.88396999997</v>
      </c>
      <c r="G14" s="27">
        <v>1038649.18198</v>
      </c>
      <c r="H14" s="28">
        <f t="shared" si="2"/>
        <v>4.8416350347587285</v>
      </c>
      <c r="I14" s="28">
        <f t="shared" si="3"/>
        <v>0.98935865234128784</v>
      </c>
      <c r="J14" s="27">
        <v>2241301.6242399998</v>
      </c>
      <c r="K14" s="27">
        <v>1988112.3727599999</v>
      </c>
      <c r="L14" s="28">
        <f t="shared" si="4"/>
        <v>-11.296527372385833</v>
      </c>
      <c r="M14" s="28">
        <f t="shared" si="5"/>
        <v>0.99621136367445862</v>
      </c>
    </row>
    <row r="15" spans="1:13" ht="14.25" x14ac:dyDescent="0.2">
      <c r="A15" s="9" t="s">
        <v>1</v>
      </c>
      <c r="B15" s="27">
        <v>18969.29394</v>
      </c>
      <c r="C15" s="27">
        <v>23406.559229999999</v>
      </c>
      <c r="D15" s="28">
        <f t="shared" si="0"/>
        <v>23.391831578102476</v>
      </c>
      <c r="E15" s="28">
        <f t="shared" si="1"/>
        <v>0.1183749164039103</v>
      </c>
      <c r="F15" s="27">
        <v>140785.54837999999</v>
      </c>
      <c r="G15" s="27">
        <v>136519.96598000001</v>
      </c>
      <c r="H15" s="28">
        <f t="shared" si="2"/>
        <v>-3.0298439357472815</v>
      </c>
      <c r="I15" s="28">
        <f t="shared" si="3"/>
        <v>0.13004122267941293</v>
      </c>
      <c r="J15" s="27">
        <v>266020.80882999999</v>
      </c>
      <c r="K15" s="27">
        <v>266861.23134</v>
      </c>
      <c r="L15" s="28">
        <f t="shared" si="4"/>
        <v>0.31592359774271422</v>
      </c>
      <c r="M15" s="28">
        <f t="shared" si="5"/>
        <v>0.13371990176591458</v>
      </c>
    </row>
    <row r="16" spans="1:13" ht="14.25" x14ac:dyDescent="0.2">
      <c r="A16" s="9" t="s">
        <v>6</v>
      </c>
      <c r="B16" s="27">
        <v>84526.764179999998</v>
      </c>
      <c r="C16" s="27">
        <v>85523.658630000005</v>
      </c>
      <c r="D16" s="28">
        <f t="shared" si="0"/>
        <v>1.1793831926147289</v>
      </c>
      <c r="E16" s="28">
        <f t="shared" si="1"/>
        <v>0.43252217642938084</v>
      </c>
      <c r="F16" s="27">
        <v>426203.75276</v>
      </c>
      <c r="G16" s="27">
        <v>357627.49283</v>
      </c>
      <c r="H16" s="28">
        <f t="shared" si="2"/>
        <v>-16.090017857870915</v>
      </c>
      <c r="I16" s="28">
        <f t="shared" si="3"/>
        <v>0.34065578684805192</v>
      </c>
      <c r="J16" s="27">
        <v>881593.37401000003</v>
      </c>
      <c r="K16" s="27">
        <v>841930.02083000005</v>
      </c>
      <c r="L16" s="28">
        <f t="shared" si="4"/>
        <v>-4.4990530044013326</v>
      </c>
      <c r="M16" s="28">
        <f t="shared" si="5"/>
        <v>0.42187768944123477</v>
      </c>
    </row>
    <row r="17" spans="1:13" ht="14.25" x14ac:dyDescent="0.2">
      <c r="A17" s="9" t="s">
        <v>7</v>
      </c>
      <c r="B17" s="27">
        <v>6061.0726599999998</v>
      </c>
      <c r="C17" s="27">
        <v>10992.193929999999</v>
      </c>
      <c r="D17" s="28">
        <f t="shared" si="0"/>
        <v>81.357237350789319</v>
      </c>
      <c r="E17" s="28">
        <f t="shared" si="1"/>
        <v>5.5591256483848446E-2</v>
      </c>
      <c r="F17" s="27">
        <v>56006.485480000003</v>
      </c>
      <c r="G17" s="27">
        <v>86654.519190000006</v>
      </c>
      <c r="H17" s="28">
        <f t="shared" si="2"/>
        <v>54.722294118856041</v>
      </c>
      <c r="I17" s="28">
        <f t="shared" si="3"/>
        <v>8.2542209450997772E-2</v>
      </c>
      <c r="J17" s="27">
        <v>98591.902950000003</v>
      </c>
      <c r="K17" s="27">
        <v>136755.58416999999</v>
      </c>
      <c r="L17" s="28">
        <f t="shared" si="4"/>
        <v>38.708737815269018</v>
      </c>
      <c r="M17" s="28">
        <f t="shared" si="5"/>
        <v>6.8526039504980804E-2</v>
      </c>
    </row>
    <row r="18" spans="1:13" ht="15.75" x14ac:dyDescent="0.25">
      <c r="A18" s="8" t="s">
        <v>30</v>
      </c>
      <c r="B18" s="25">
        <f>B19</f>
        <v>183353.03677999999</v>
      </c>
      <c r="C18" s="25">
        <f>C19</f>
        <v>314098.01539999997</v>
      </c>
      <c r="D18" s="26">
        <f t="shared" si="0"/>
        <v>71.307779198049005</v>
      </c>
      <c r="E18" s="26">
        <f t="shared" si="1"/>
        <v>1.5885002981537808</v>
      </c>
      <c r="F18" s="25">
        <f>F19</f>
        <v>1127676.8372500001</v>
      </c>
      <c r="G18" s="25">
        <f>G19</f>
        <v>1533967.63643</v>
      </c>
      <c r="H18" s="26">
        <f t="shared" si="2"/>
        <v>36.029009886449174</v>
      </c>
      <c r="I18" s="26">
        <f t="shared" si="3"/>
        <v>1.4611710862953904</v>
      </c>
      <c r="J18" s="25">
        <f>J19</f>
        <v>2346653.11069</v>
      </c>
      <c r="K18" s="25">
        <f>K19</f>
        <v>2856173.65839</v>
      </c>
      <c r="L18" s="26">
        <f t="shared" si="4"/>
        <v>21.712648766829567</v>
      </c>
      <c r="M18" s="26">
        <f t="shared" si="5"/>
        <v>1.4311830126411336</v>
      </c>
    </row>
    <row r="19" spans="1:13" ht="14.25" x14ac:dyDescent="0.2">
      <c r="A19" s="9" t="s">
        <v>8</v>
      </c>
      <c r="B19" s="27">
        <v>183353.03677999999</v>
      </c>
      <c r="C19" s="27">
        <v>314098.01539999997</v>
      </c>
      <c r="D19" s="28">
        <f t="shared" si="0"/>
        <v>71.307779198049005</v>
      </c>
      <c r="E19" s="28">
        <f t="shared" si="1"/>
        <v>1.5885002981537808</v>
      </c>
      <c r="F19" s="27">
        <v>1127676.8372500001</v>
      </c>
      <c r="G19" s="27">
        <v>1533967.63643</v>
      </c>
      <c r="H19" s="28">
        <f t="shared" si="2"/>
        <v>36.029009886449174</v>
      </c>
      <c r="I19" s="28">
        <f t="shared" si="3"/>
        <v>1.4611710862953904</v>
      </c>
      <c r="J19" s="27">
        <v>2346653.11069</v>
      </c>
      <c r="K19" s="27">
        <v>2856173.65839</v>
      </c>
      <c r="L19" s="28">
        <f t="shared" si="4"/>
        <v>21.712648766829567</v>
      </c>
      <c r="M19" s="28">
        <f t="shared" si="5"/>
        <v>1.4311830126411336</v>
      </c>
    </row>
    <row r="20" spans="1:13" ht="15.75" x14ac:dyDescent="0.25">
      <c r="A20" s="8" t="s">
        <v>31</v>
      </c>
      <c r="B20" s="25">
        <f>B21</f>
        <v>458876.29532999999</v>
      </c>
      <c r="C20" s="25">
        <f>C21</f>
        <v>614376.41073</v>
      </c>
      <c r="D20" s="26">
        <f t="shared" si="0"/>
        <v>33.887153680094194</v>
      </c>
      <c r="E20" s="26">
        <f t="shared" si="1"/>
        <v>3.1071100859405645</v>
      </c>
      <c r="F20" s="25">
        <f>F21</f>
        <v>2490089.6124399998</v>
      </c>
      <c r="G20" s="25">
        <f>G21</f>
        <v>3214154.1100400002</v>
      </c>
      <c r="H20" s="26">
        <f t="shared" si="2"/>
        <v>29.077849005221179</v>
      </c>
      <c r="I20" s="26">
        <f t="shared" si="3"/>
        <v>3.0616219931588202</v>
      </c>
      <c r="J20" s="25">
        <f>J21</f>
        <v>5392968.0724600004</v>
      </c>
      <c r="K20" s="25">
        <f>K21</f>
        <v>6288368.2566099996</v>
      </c>
      <c r="L20" s="26">
        <f t="shared" si="4"/>
        <v>16.603105601950332</v>
      </c>
      <c r="M20" s="26">
        <f t="shared" si="5"/>
        <v>3.1510009202889586</v>
      </c>
    </row>
    <row r="21" spans="1:13" ht="14.25" x14ac:dyDescent="0.2">
      <c r="A21" s="9" t="s">
        <v>9</v>
      </c>
      <c r="B21" s="27">
        <v>458876.29532999999</v>
      </c>
      <c r="C21" s="27">
        <v>614376.41073</v>
      </c>
      <c r="D21" s="28">
        <f t="shared" si="0"/>
        <v>33.887153680094194</v>
      </c>
      <c r="E21" s="28">
        <f t="shared" si="1"/>
        <v>3.1071100859405645</v>
      </c>
      <c r="F21" s="27">
        <v>2490089.6124399998</v>
      </c>
      <c r="G21" s="27">
        <v>3214154.1100400002</v>
      </c>
      <c r="H21" s="28">
        <f t="shared" si="2"/>
        <v>29.077849005221179</v>
      </c>
      <c r="I21" s="28">
        <f t="shared" si="3"/>
        <v>3.0616219931588202</v>
      </c>
      <c r="J21" s="27">
        <v>5392968.0724600004</v>
      </c>
      <c r="K21" s="27">
        <v>6288368.2566099996</v>
      </c>
      <c r="L21" s="28">
        <f t="shared" si="4"/>
        <v>16.603105601950332</v>
      </c>
      <c r="M21" s="28">
        <f t="shared" si="5"/>
        <v>3.1510009202889586</v>
      </c>
    </row>
    <row r="22" spans="1:13" ht="16.5" x14ac:dyDescent="0.25">
      <c r="A22" s="13" t="s">
        <v>32</v>
      </c>
      <c r="B22" s="25">
        <f>B23+B27+B29</f>
        <v>10209223.406710001</v>
      </c>
      <c r="C22" s="25">
        <f>C23+C27+C29</f>
        <v>15276638.694299998</v>
      </c>
      <c r="D22" s="26">
        <f t="shared" si="0"/>
        <v>49.63565871483862</v>
      </c>
      <c r="E22" s="26">
        <f t="shared" si="1"/>
        <v>77.259148198626704</v>
      </c>
      <c r="F22" s="25">
        <f>F23+F27+F29</f>
        <v>55734641.083639994</v>
      </c>
      <c r="G22" s="25">
        <f>G23+G27+G29</f>
        <v>79183952.664519995</v>
      </c>
      <c r="H22" s="26">
        <f t="shared" si="2"/>
        <v>42.073136428186615</v>
      </c>
      <c r="I22" s="26">
        <f t="shared" si="3"/>
        <v>75.426168964849154</v>
      </c>
      <c r="J22" s="25">
        <f>J23+J27+J29</f>
        <v>125986632.36173999</v>
      </c>
      <c r="K22" s="25">
        <f>K23+K27+K29</f>
        <v>150985969.76485002</v>
      </c>
      <c r="L22" s="26">
        <f t="shared" si="4"/>
        <v>19.842849145558954</v>
      </c>
      <c r="M22" s="26">
        <f t="shared" si="5"/>
        <v>75.656658494780871</v>
      </c>
    </row>
    <row r="23" spans="1:13" ht="15.75" x14ac:dyDescent="0.25">
      <c r="A23" s="8" t="s">
        <v>33</v>
      </c>
      <c r="B23" s="25">
        <f>B24+B25+B26</f>
        <v>849571.76183999993</v>
      </c>
      <c r="C23" s="25">
        <f>C24+C25+C26</f>
        <v>1351722.5897299999</v>
      </c>
      <c r="D23" s="26">
        <f>(C23-B23)/B23*100</f>
        <v>59.106346331761692</v>
      </c>
      <c r="E23" s="26">
        <f t="shared" si="1"/>
        <v>6.8361200374757471</v>
      </c>
      <c r="F23" s="25">
        <f>F24+F25+F26</f>
        <v>4808659.4883699995</v>
      </c>
      <c r="G23" s="25">
        <f>G24+G25+G26</f>
        <v>7277123.2608399997</v>
      </c>
      <c r="H23" s="26">
        <f t="shared" si="2"/>
        <v>51.33371947920439</v>
      </c>
      <c r="I23" s="26">
        <f t="shared" si="3"/>
        <v>6.9317773384668548</v>
      </c>
      <c r="J23" s="25">
        <f>J24+J25+J26</f>
        <v>10891753.19435</v>
      </c>
      <c r="K23" s="25">
        <f>K24+K25+K26</f>
        <v>13687226.77218</v>
      </c>
      <c r="L23" s="26">
        <f t="shared" si="4"/>
        <v>25.665965138469417</v>
      </c>
      <c r="M23" s="26">
        <f t="shared" si="5"/>
        <v>6.8584507769576781</v>
      </c>
    </row>
    <row r="24" spans="1:13" ht="14.25" x14ac:dyDescent="0.2">
      <c r="A24" s="9" t="s">
        <v>10</v>
      </c>
      <c r="B24" s="27">
        <v>553302.64202999999</v>
      </c>
      <c r="C24" s="27">
        <v>900613.37867000001</v>
      </c>
      <c r="D24" s="28">
        <f t="shared" si="0"/>
        <v>62.770482238392944</v>
      </c>
      <c r="E24" s="28">
        <f t="shared" si="1"/>
        <v>4.5547076084409381</v>
      </c>
      <c r="F24" s="27">
        <v>3131544.1367799998</v>
      </c>
      <c r="G24" s="27">
        <v>4866419.2506299997</v>
      </c>
      <c r="H24" s="28">
        <f t="shared" si="2"/>
        <v>55.399989208961934</v>
      </c>
      <c r="I24" s="28">
        <f t="shared" si="3"/>
        <v>4.6354766123752711</v>
      </c>
      <c r="J24" s="27">
        <v>7021006.5008699996</v>
      </c>
      <c r="K24" s="27">
        <v>9018513.4774900004</v>
      </c>
      <c r="L24" s="28">
        <f t="shared" si="4"/>
        <v>28.45043622125235</v>
      </c>
      <c r="M24" s="28">
        <f t="shared" si="5"/>
        <v>4.5190330953246196</v>
      </c>
    </row>
    <row r="25" spans="1:13" ht="14.25" x14ac:dyDescent="0.2">
      <c r="A25" s="9" t="s">
        <v>11</v>
      </c>
      <c r="B25" s="27">
        <v>101137.99194000001</v>
      </c>
      <c r="C25" s="27">
        <v>153108.44534999999</v>
      </c>
      <c r="D25" s="28">
        <f t="shared" si="0"/>
        <v>51.385688417495366</v>
      </c>
      <c r="E25" s="28">
        <f t="shared" si="1"/>
        <v>0.77432138747711698</v>
      </c>
      <c r="F25" s="27">
        <v>631120.02948000003</v>
      </c>
      <c r="G25" s="27">
        <v>793286.71614999999</v>
      </c>
      <c r="H25" s="28">
        <f t="shared" si="2"/>
        <v>25.695062602214396</v>
      </c>
      <c r="I25" s="28">
        <f t="shared" si="3"/>
        <v>0.75564020077909477</v>
      </c>
      <c r="J25" s="27">
        <v>1465536.42689</v>
      </c>
      <c r="K25" s="27">
        <v>1493883.74141</v>
      </c>
      <c r="L25" s="28">
        <f t="shared" si="4"/>
        <v>1.934262021733268</v>
      </c>
      <c r="M25" s="28">
        <f t="shared" si="5"/>
        <v>0.74856128838186808</v>
      </c>
    </row>
    <row r="26" spans="1:13" ht="14.25" x14ac:dyDescent="0.2">
      <c r="A26" s="9" t="s">
        <v>12</v>
      </c>
      <c r="B26" s="27">
        <v>195131.12787</v>
      </c>
      <c r="C26" s="27">
        <v>298000.76571000001</v>
      </c>
      <c r="D26" s="28">
        <f t="shared" si="0"/>
        <v>52.718210037987213</v>
      </c>
      <c r="E26" s="28">
        <f t="shared" si="1"/>
        <v>1.5070910415576921</v>
      </c>
      <c r="F26" s="27">
        <v>1045995.32211</v>
      </c>
      <c r="G26" s="27">
        <v>1617417.29406</v>
      </c>
      <c r="H26" s="28">
        <f t="shared" si="2"/>
        <v>54.629495932861126</v>
      </c>
      <c r="I26" s="28">
        <f t="shared" si="3"/>
        <v>1.5406605253124892</v>
      </c>
      <c r="J26" s="27">
        <v>2405210.2665900001</v>
      </c>
      <c r="K26" s="27">
        <v>3174829.5532800001</v>
      </c>
      <c r="L26" s="28">
        <f t="shared" si="4"/>
        <v>31.998004389908573</v>
      </c>
      <c r="M26" s="28">
        <f t="shared" si="5"/>
        <v>1.5908563932511908</v>
      </c>
    </row>
    <row r="27" spans="1:13" ht="15.75" x14ac:dyDescent="0.25">
      <c r="A27" s="8" t="s">
        <v>34</v>
      </c>
      <c r="B27" s="25">
        <f>B28</f>
        <v>1422581.6673300001</v>
      </c>
      <c r="C27" s="25">
        <f>C28</f>
        <v>2370391.2499000002</v>
      </c>
      <c r="D27" s="26">
        <f t="shared" si="0"/>
        <v>66.6260225572086</v>
      </c>
      <c r="E27" s="26">
        <f t="shared" si="1"/>
        <v>11.987873283478452</v>
      </c>
      <c r="F27" s="25">
        <f>F28</f>
        <v>8537322.1292599998</v>
      </c>
      <c r="G27" s="25">
        <f>G28</f>
        <v>11963625.6304</v>
      </c>
      <c r="H27" s="26">
        <f t="shared" si="2"/>
        <v>40.133234394389497</v>
      </c>
      <c r="I27" s="26">
        <f t="shared" si="3"/>
        <v>11.395875273539811</v>
      </c>
      <c r="J27" s="25">
        <f>J28</f>
        <v>19113008.24845</v>
      </c>
      <c r="K27" s="25">
        <f>K28</f>
        <v>21683122.369100001</v>
      </c>
      <c r="L27" s="26">
        <f t="shared" si="4"/>
        <v>13.446936700079268</v>
      </c>
      <c r="M27" s="26">
        <f t="shared" si="5"/>
        <v>10.865066381561563</v>
      </c>
    </row>
    <row r="28" spans="1:13" ht="14.25" x14ac:dyDescent="0.2">
      <c r="A28" s="9" t="s">
        <v>13</v>
      </c>
      <c r="B28" s="27">
        <v>1422581.6673300001</v>
      </c>
      <c r="C28" s="27">
        <v>2370391.2499000002</v>
      </c>
      <c r="D28" s="28">
        <f t="shared" si="0"/>
        <v>66.6260225572086</v>
      </c>
      <c r="E28" s="28">
        <f t="shared" si="1"/>
        <v>11.987873283478452</v>
      </c>
      <c r="F28" s="27">
        <v>8537322.1292599998</v>
      </c>
      <c r="G28" s="27">
        <v>11963625.6304</v>
      </c>
      <c r="H28" s="28">
        <f t="shared" si="2"/>
        <v>40.133234394389497</v>
      </c>
      <c r="I28" s="28">
        <f t="shared" si="3"/>
        <v>11.395875273539811</v>
      </c>
      <c r="J28" s="27">
        <v>19113008.24845</v>
      </c>
      <c r="K28" s="27">
        <v>21683122.369100001</v>
      </c>
      <c r="L28" s="28">
        <f t="shared" si="4"/>
        <v>13.446936700079268</v>
      </c>
      <c r="M28" s="28">
        <f t="shared" si="5"/>
        <v>10.865066381561563</v>
      </c>
    </row>
    <row r="29" spans="1:13" ht="15.75" x14ac:dyDescent="0.25">
      <c r="A29" s="8" t="s">
        <v>35</v>
      </c>
      <c r="B29" s="25">
        <f>B30+B31+B32+B33+B34+B35+B36+B37+B38+B39+B40+B41</f>
        <v>7937069.9775400003</v>
      </c>
      <c r="C29" s="25">
        <f>C30+C31+C32+C33+C34+C35+C36+C37+C38+C39+C40+C41</f>
        <v>11554524.854669997</v>
      </c>
      <c r="D29" s="26">
        <f t="shared" si="0"/>
        <v>45.576703838652357</v>
      </c>
      <c r="E29" s="26">
        <f t="shared" si="1"/>
        <v>58.435154877672502</v>
      </c>
      <c r="F29" s="25">
        <f>F30+F31+F32+F33+F34+F35+F36+F37+F38+F39+F40+F41</f>
        <v>42388659.466009997</v>
      </c>
      <c r="G29" s="25">
        <f>G30+G31+G32+G33+G34+G35+G36+G37+G38+G39+G40+G41</f>
        <v>59943203.773280002</v>
      </c>
      <c r="H29" s="26">
        <f t="shared" si="2"/>
        <v>41.413303766651048</v>
      </c>
      <c r="I29" s="26">
        <f t="shared" si="3"/>
        <v>57.098516352842488</v>
      </c>
      <c r="J29" s="25">
        <f>J30+J31+J32+J33+J34+J35+J36+J37+J38+J39+J40+J41</f>
        <v>95981870.918939993</v>
      </c>
      <c r="K29" s="25">
        <f>K30+K31+K32+K33+K34+K35+K36+K37+K38+K39+K40+K41</f>
        <v>115615620.62357001</v>
      </c>
      <c r="L29" s="26">
        <f t="shared" si="4"/>
        <v>20.455685554630829</v>
      </c>
      <c r="M29" s="26">
        <f t="shared" si="5"/>
        <v>57.93314133626162</v>
      </c>
    </row>
    <row r="30" spans="1:13" ht="14.25" x14ac:dyDescent="0.2">
      <c r="A30" s="24" t="s">
        <v>14</v>
      </c>
      <c r="B30" s="27">
        <v>1348587.81259</v>
      </c>
      <c r="C30" s="27">
        <v>1808054.09935</v>
      </c>
      <c r="D30" s="28">
        <f t="shared" si="0"/>
        <v>34.070179373605818</v>
      </c>
      <c r="E30" s="28">
        <f t="shared" si="1"/>
        <v>9.1439434032655811</v>
      </c>
      <c r="F30" s="27">
        <v>6974844.8401100002</v>
      </c>
      <c r="G30" s="27">
        <v>9437202.2845300008</v>
      </c>
      <c r="H30" s="28">
        <f t="shared" si="2"/>
        <v>35.303401019902353</v>
      </c>
      <c r="I30" s="28">
        <f t="shared" si="3"/>
        <v>8.9893468324846868</v>
      </c>
      <c r="J30" s="27">
        <v>15958976.19193</v>
      </c>
      <c r="K30" s="27">
        <v>19581339.354559999</v>
      </c>
      <c r="L30" s="28">
        <f t="shared" si="4"/>
        <v>22.697967081758826</v>
      </c>
      <c r="M30" s="28">
        <f t="shared" si="5"/>
        <v>9.8118964743917978</v>
      </c>
    </row>
    <row r="31" spans="1:13" ht="14.25" x14ac:dyDescent="0.2">
      <c r="A31" s="9" t="s">
        <v>15</v>
      </c>
      <c r="B31" s="27">
        <v>2014180.9913000001</v>
      </c>
      <c r="C31" s="27">
        <v>2352247.9598400001</v>
      </c>
      <c r="D31" s="28">
        <f t="shared" si="0"/>
        <v>16.784339143316192</v>
      </c>
      <c r="E31" s="28">
        <f t="shared" si="1"/>
        <v>11.896116506113598</v>
      </c>
      <c r="F31" s="27">
        <v>10789542.254240001</v>
      </c>
      <c r="G31" s="27">
        <v>14382801.580809999</v>
      </c>
      <c r="H31" s="28">
        <f t="shared" si="2"/>
        <v>33.303167473652032</v>
      </c>
      <c r="I31" s="28">
        <f t="shared" si="3"/>
        <v>13.700245892223048</v>
      </c>
      <c r="J31" s="27">
        <v>26062343.095109999</v>
      </c>
      <c r="K31" s="27">
        <v>29138612.677560002</v>
      </c>
      <c r="L31" s="28">
        <f t="shared" si="4"/>
        <v>11.803503511651622</v>
      </c>
      <c r="M31" s="28">
        <f t="shared" si="5"/>
        <v>14.600893525347086</v>
      </c>
    </row>
    <row r="32" spans="1:13" ht="14.25" x14ac:dyDescent="0.2">
      <c r="A32" s="9" t="s">
        <v>16</v>
      </c>
      <c r="B32" s="27">
        <v>88349.361170000004</v>
      </c>
      <c r="C32" s="27">
        <v>277380.44821</v>
      </c>
      <c r="D32" s="28">
        <f t="shared" si="0"/>
        <v>213.95863482959467</v>
      </c>
      <c r="E32" s="28">
        <f t="shared" si="1"/>
        <v>1.4028070954937157</v>
      </c>
      <c r="F32" s="27">
        <v>500575.11901999998</v>
      </c>
      <c r="G32" s="27">
        <v>734472.71152999997</v>
      </c>
      <c r="H32" s="28">
        <f t="shared" si="2"/>
        <v>46.725772740745199</v>
      </c>
      <c r="I32" s="28">
        <f t="shared" si="3"/>
        <v>0.69961729587610122</v>
      </c>
      <c r="J32" s="27">
        <v>1051620.77633</v>
      </c>
      <c r="K32" s="27">
        <v>1608903.94741</v>
      </c>
      <c r="L32" s="28">
        <f t="shared" si="4"/>
        <v>52.99278823920114</v>
      </c>
      <c r="M32" s="28">
        <f t="shared" si="5"/>
        <v>0.80619607695788054</v>
      </c>
    </row>
    <row r="33" spans="1:13" ht="14.25" x14ac:dyDescent="0.2">
      <c r="A33" s="9" t="s">
        <v>17</v>
      </c>
      <c r="B33" s="27">
        <v>901077.70648000005</v>
      </c>
      <c r="C33" s="27">
        <v>1307455.9532399999</v>
      </c>
      <c r="D33" s="28">
        <f t="shared" si="0"/>
        <v>45.099134496123469</v>
      </c>
      <c r="E33" s="28">
        <f t="shared" si="1"/>
        <v>6.6122486285046289</v>
      </c>
      <c r="F33" s="27">
        <v>4703333.5628599999</v>
      </c>
      <c r="G33" s="27">
        <v>6880115.5460200002</v>
      </c>
      <c r="H33" s="28">
        <f t="shared" si="2"/>
        <v>46.281684130358471</v>
      </c>
      <c r="I33" s="28">
        <f t="shared" si="3"/>
        <v>6.553610172384233</v>
      </c>
      <c r="J33" s="27">
        <v>10566503.996069999</v>
      </c>
      <c r="K33" s="27">
        <v>13224974.50533</v>
      </c>
      <c r="L33" s="28">
        <f t="shared" si="4"/>
        <v>25.159414222989607</v>
      </c>
      <c r="M33" s="28">
        <f t="shared" si="5"/>
        <v>6.6268235473152428</v>
      </c>
    </row>
    <row r="34" spans="1:13" ht="14.25" x14ac:dyDescent="0.2">
      <c r="A34" s="9" t="s">
        <v>18</v>
      </c>
      <c r="B34" s="27">
        <v>585130.64616</v>
      </c>
      <c r="C34" s="27">
        <v>828684.81292000005</v>
      </c>
      <c r="D34" s="28">
        <f t="shared" si="0"/>
        <v>41.623895169114391</v>
      </c>
      <c r="E34" s="28">
        <f t="shared" si="1"/>
        <v>4.190940432153174</v>
      </c>
      <c r="F34" s="27">
        <v>3353910.23636</v>
      </c>
      <c r="G34" s="27">
        <v>4505770.2091199998</v>
      </c>
      <c r="H34" s="28">
        <f t="shared" si="2"/>
        <v>34.343792516346944</v>
      </c>
      <c r="I34" s="28">
        <f t="shared" si="3"/>
        <v>4.2919426686077387</v>
      </c>
      <c r="J34" s="27">
        <v>7389956.4050799999</v>
      </c>
      <c r="K34" s="27">
        <v>8691261.3010900002</v>
      </c>
      <c r="L34" s="28">
        <f t="shared" si="4"/>
        <v>17.609101118857183</v>
      </c>
      <c r="M34" s="28">
        <f t="shared" si="5"/>
        <v>4.3550522553159174</v>
      </c>
    </row>
    <row r="35" spans="1:13" ht="14.25" x14ac:dyDescent="0.2">
      <c r="A35" s="9" t="s">
        <v>19</v>
      </c>
      <c r="B35" s="27">
        <v>676126.49988999998</v>
      </c>
      <c r="C35" s="27">
        <v>1127261.1352599999</v>
      </c>
      <c r="D35" s="28">
        <f t="shared" si="0"/>
        <v>66.72340685410137</v>
      </c>
      <c r="E35" s="28">
        <f t="shared" si="1"/>
        <v>5.7009422589865855</v>
      </c>
      <c r="F35" s="27">
        <v>3754224.7748799999</v>
      </c>
      <c r="G35" s="27">
        <v>5685240.9011599999</v>
      </c>
      <c r="H35" s="28">
        <f t="shared" si="2"/>
        <v>51.435815436536373</v>
      </c>
      <c r="I35" s="28">
        <f t="shared" si="3"/>
        <v>5.4154399520005922</v>
      </c>
      <c r="J35" s="27">
        <v>7806154.1986800004</v>
      </c>
      <c r="K35" s="27">
        <v>10183637.22807</v>
      </c>
      <c r="L35" s="28">
        <f t="shared" si="4"/>
        <v>30.456521468561636</v>
      </c>
      <c r="M35" s="28">
        <f t="shared" si="5"/>
        <v>5.1028580019637975</v>
      </c>
    </row>
    <row r="36" spans="1:13" ht="14.25" x14ac:dyDescent="0.2">
      <c r="A36" s="9" t="s">
        <v>20</v>
      </c>
      <c r="B36" s="27">
        <v>1119137.2262800001</v>
      </c>
      <c r="C36" s="27">
        <v>2025836.58999</v>
      </c>
      <c r="D36" s="28">
        <f t="shared" si="0"/>
        <v>81.017711002596059</v>
      </c>
      <c r="E36" s="28">
        <f t="shared" si="1"/>
        <v>10.245343394200743</v>
      </c>
      <c r="F36" s="27">
        <v>5943587.9526199996</v>
      </c>
      <c r="G36" s="27">
        <v>9208551.93499</v>
      </c>
      <c r="H36" s="28">
        <f t="shared" si="2"/>
        <v>54.932542571878116</v>
      </c>
      <c r="I36" s="28">
        <f t="shared" si="3"/>
        <v>8.7715474006813352</v>
      </c>
      <c r="J36" s="27">
        <v>12595626.9077</v>
      </c>
      <c r="K36" s="27">
        <v>15868189.902380001</v>
      </c>
      <c r="L36" s="28">
        <f t="shared" si="4"/>
        <v>25.981739683631044</v>
      </c>
      <c r="M36" s="28">
        <f t="shared" si="5"/>
        <v>7.9512965757311163</v>
      </c>
    </row>
    <row r="37" spans="1:13" ht="14.25" x14ac:dyDescent="0.2">
      <c r="A37" s="10" t="s">
        <v>21</v>
      </c>
      <c r="B37" s="27">
        <v>322827.06705999997</v>
      </c>
      <c r="C37" s="27">
        <v>426994.40077000001</v>
      </c>
      <c r="D37" s="28">
        <f t="shared" si="0"/>
        <v>32.267224263026158</v>
      </c>
      <c r="E37" s="28">
        <f t="shared" si="1"/>
        <v>2.1594556465737544</v>
      </c>
      <c r="F37" s="27">
        <v>1717694.7411100001</v>
      </c>
      <c r="G37" s="27">
        <v>2224996.7680600001</v>
      </c>
      <c r="H37" s="28">
        <f t="shared" si="2"/>
        <v>29.533887180802214</v>
      </c>
      <c r="I37" s="28">
        <f t="shared" si="3"/>
        <v>2.1194064772815184</v>
      </c>
      <c r="J37" s="27">
        <v>3496883.7036600001</v>
      </c>
      <c r="K37" s="27">
        <v>4264788.5720800003</v>
      </c>
      <c r="L37" s="28">
        <f t="shared" si="4"/>
        <v>21.959691356514817</v>
      </c>
      <c r="M37" s="28">
        <f t="shared" si="5"/>
        <v>2.1370174530310355</v>
      </c>
    </row>
    <row r="38" spans="1:13" ht="14.25" x14ac:dyDescent="0.2">
      <c r="A38" s="9" t="s">
        <v>22</v>
      </c>
      <c r="B38" s="27">
        <v>346434.36122999998</v>
      </c>
      <c r="C38" s="27">
        <v>591734.46400000004</v>
      </c>
      <c r="D38" s="28">
        <f t="shared" si="0"/>
        <v>70.807093701407922</v>
      </c>
      <c r="E38" s="28">
        <f t="shared" si="1"/>
        <v>2.9926020745302289</v>
      </c>
      <c r="F38" s="27">
        <v>1616429.5625799999</v>
      </c>
      <c r="G38" s="27">
        <v>2460776.6563800001</v>
      </c>
      <c r="H38" s="28">
        <f t="shared" si="2"/>
        <v>52.235316239349707</v>
      </c>
      <c r="I38" s="28">
        <f t="shared" si="3"/>
        <v>2.3439971057676114</v>
      </c>
      <c r="J38" s="27">
        <v>4070029.10623</v>
      </c>
      <c r="K38" s="27">
        <v>4622903.2846299997</v>
      </c>
      <c r="L38" s="28">
        <f t="shared" si="4"/>
        <v>13.584035002445418</v>
      </c>
      <c r="M38" s="28">
        <f t="shared" si="5"/>
        <v>2.3164630170893949</v>
      </c>
    </row>
    <row r="39" spans="1:13" ht="14.25" x14ac:dyDescent="0.2">
      <c r="A39" s="9" t="s">
        <v>23</v>
      </c>
      <c r="B39" s="27">
        <v>167255.90655000001</v>
      </c>
      <c r="C39" s="27">
        <v>221791.03886999999</v>
      </c>
      <c r="D39" s="28">
        <f>(C39-B39)/B39*100</f>
        <v>32.605803552711649</v>
      </c>
      <c r="E39" s="28">
        <f t="shared" si="1"/>
        <v>1.1216725802108707</v>
      </c>
      <c r="F39" s="27">
        <v>922527.65668999997</v>
      </c>
      <c r="G39" s="27">
        <v>1341847.8600600001</v>
      </c>
      <c r="H39" s="28">
        <f t="shared" si="2"/>
        <v>45.453401893067117</v>
      </c>
      <c r="I39" s="28">
        <f t="shared" si="3"/>
        <v>1.2781686189221551</v>
      </c>
      <c r="J39" s="27">
        <v>2395260.16273</v>
      </c>
      <c r="K39" s="27">
        <v>2698341.0831499998</v>
      </c>
      <c r="L39" s="28">
        <f t="shared" si="4"/>
        <v>12.653361214614915</v>
      </c>
      <c r="M39" s="28">
        <f t="shared" si="5"/>
        <v>1.3520956294698236</v>
      </c>
    </row>
    <row r="40" spans="1:13" ht="14.25" x14ac:dyDescent="0.2">
      <c r="A40" s="9" t="s">
        <v>24</v>
      </c>
      <c r="B40" s="27">
        <v>359616.86741000001</v>
      </c>
      <c r="C40" s="27">
        <v>574860.55836000002</v>
      </c>
      <c r="D40" s="28">
        <f>(C40-B40)/B40*100</f>
        <v>59.853613791869279</v>
      </c>
      <c r="E40" s="28">
        <f t="shared" si="1"/>
        <v>2.9072650051252409</v>
      </c>
      <c r="F40" s="27">
        <v>2068940.4100200001</v>
      </c>
      <c r="G40" s="27">
        <v>3014643.5954999998</v>
      </c>
      <c r="H40" s="28">
        <f t="shared" si="2"/>
        <v>45.709541990668441</v>
      </c>
      <c r="I40" s="28">
        <f t="shared" si="3"/>
        <v>2.8715795252901919</v>
      </c>
      <c r="J40" s="27">
        <v>4482447.3876499999</v>
      </c>
      <c r="K40" s="27">
        <v>5608526.1919299997</v>
      </c>
      <c r="L40" s="28">
        <f t="shared" si="4"/>
        <v>25.121963670618026</v>
      </c>
      <c r="M40" s="28">
        <f t="shared" si="5"/>
        <v>2.8103429174428185</v>
      </c>
    </row>
    <row r="41" spans="1:13" ht="14.25" x14ac:dyDescent="0.2">
      <c r="A41" s="9" t="s">
        <v>25</v>
      </c>
      <c r="B41" s="27">
        <v>8345.5314199999993</v>
      </c>
      <c r="C41" s="27">
        <v>12223.39386</v>
      </c>
      <c r="D41" s="28">
        <f t="shared" si="0"/>
        <v>46.46633323681143</v>
      </c>
      <c r="E41" s="28">
        <f t="shared" si="1"/>
        <v>6.1817852514394131E-2</v>
      </c>
      <c r="F41" s="27">
        <v>43048.355519999997</v>
      </c>
      <c r="G41" s="27">
        <v>66783.725120000003</v>
      </c>
      <c r="H41" s="28">
        <f t="shared" si="2"/>
        <v>55.13653033499201</v>
      </c>
      <c r="I41" s="28">
        <f t="shared" si="3"/>
        <v>6.3614411323270559E-2</v>
      </c>
      <c r="J41" s="27">
        <v>106068.98777000001</v>
      </c>
      <c r="K41" s="27">
        <v>124142.57537999999</v>
      </c>
      <c r="L41" s="28">
        <f t="shared" si="4"/>
        <v>17.039464588076164</v>
      </c>
      <c r="M41" s="28">
        <f t="shared" si="5"/>
        <v>6.2205862205706654E-2</v>
      </c>
    </row>
    <row r="42" spans="1:13" ht="15.75" x14ac:dyDescent="0.25">
      <c r="A42" s="14" t="s">
        <v>36</v>
      </c>
      <c r="B42" s="25">
        <f>B43</f>
        <v>312612.13030000002</v>
      </c>
      <c r="C42" s="25">
        <f>C43</f>
        <v>497554.75401999999</v>
      </c>
      <c r="D42" s="26">
        <f t="shared" si="0"/>
        <v>59.160411831274338</v>
      </c>
      <c r="E42" s="26">
        <f t="shared" si="1"/>
        <v>2.5163033077495882</v>
      </c>
      <c r="F42" s="25">
        <f>F43</f>
        <v>1849689.6680600001</v>
      </c>
      <c r="G42" s="25">
        <f>G43</f>
        <v>2817235.92032</v>
      </c>
      <c r="H42" s="26">
        <f t="shared" si="2"/>
        <v>52.308572025208221</v>
      </c>
      <c r="I42" s="26">
        <f t="shared" si="3"/>
        <v>2.6835401036390878</v>
      </c>
      <c r="J42" s="25">
        <f>J43</f>
        <v>4031593.78095</v>
      </c>
      <c r="K42" s="25">
        <f>K43</f>
        <v>5237405.4826699998</v>
      </c>
      <c r="L42" s="26">
        <f t="shared" si="4"/>
        <v>29.909057490307561</v>
      </c>
      <c r="M42" s="26">
        <f t="shared" si="5"/>
        <v>2.624380256113731</v>
      </c>
    </row>
    <row r="43" spans="1:13" ht="14.25" x14ac:dyDescent="0.2">
      <c r="A43" s="9" t="s">
        <v>26</v>
      </c>
      <c r="B43" s="27">
        <v>312612.13030000002</v>
      </c>
      <c r="C43" s="27">
        <v>497554.75401999999</v>
      </c>
      <c r="D43" s="28">
        <f t="shared" si="0"/>
        <v>59.160411831274338</v>
      </c>
      <c r="E43" s="28">
        <f t="shared" si="1"/>
        <v>2.5163033077495882</v>
      </c>
      <c r="F43" s="27">
        <v>1849689.6680600001</v>
      </c>
      <c r="G43" s="27">
        <v>2817235.92032</v>
      </c>
      <c r="H43" s="28">
        <f t="shared" si="2"/>
        <v>52.308572025208221</v>
      </c>
      <c r="I43" s="28">
        <f t="shared" si="3"/>
        <v>2.6835401036390878</v>
      </c>
      <c r="J43" s="27">
        <v>4031593.78095</v>
      </c>
      <c r="K43" s="27">
        <v>5237405.4826699998</v>
      </c>
      <c r="L43" s="28">
        <f t="shared" si="4"/>
        <v>29.909057490307561</v>
      </c>
      <c r="M43" s="28">
        <f t="shared" si="5"/>
        <v>2.624380256113731</v>
      </c>
    </row>
    <row r="44" spans="1:13" ht="15.75" x14ac:dyDescent="0.25">
      <c r="A44" s="8" t="s">
        <v>37</v>
      </c>
      <c r="B44" s="25">
        <f>B8+B22+B42</f>
        <v>12431827.339680001</v>
      </c>
      <c r="C44" s="25">
        <f>C8+C22+C42</f>
        <v>18338916.910050001</v>
      </c>
      <c r="D44" s="26">
        <f t="shared" si="0"/>
        <v>47.515859165093985</v>
      </c>
      <c r="E44" s="26">
        <f t="shared" si="1"/>
        <v>92.746128759627439</v>
      </c>
      <c r="F44" s="29">
        <f>F8+F22+F42</f>
        <v>68846812.87033999</v>
      </c>
      <c r="G44" s="29">
        <f>G8+G22+G42</f>
        <v>95617730.601710007</v>
      </c>
      <c r="H44" s="30">
        <f t="shared" si="2"/>
        <v>38.88475967912705</v>
      </c>
      <c r="I44" s="30">
        <f t="shared" si="3"/>
        <v>91.080059301352946</v>
      </c>
      <c r="J44" s="29">
        <f>J8+J22+J42</f>
        <v>153712662.74757001</v>
      </c>
      <c r="K44" s="29">
        <f>K8+K22+K42</f>
        <v>182923087.87042004</v>
      </c>
      <c r="L44" s="30">
        <f t="shared" si="4"/>
        <v>19.003265313814758</v>
      </c>
      <c r="M44" s="30">
        <f t="shared" si="5"/>
        <v>91.659838403375957</v>
      </c>
    </row>
    <row r="45" spans="1:13" ht="15" x14ac:dyDescent="0.25">
      <c r="A45" s="15" t="s">
        <v>38</v>
      </c>
      <c r="B45" s="19">
        <f>B46-B44</f>
        <v>1028536.0583199989</v>
      </c>
      <c r="C45" s="19">
        <f>C46-C44</f>
        <v>1434325.5479499996</v>
      </c>
      <c r="D45" s="20">
        <f t="shared" si="0"/>
        <v>39.453112639805106</v>
      </c>
      <c r="E45" s="20">
        <f t="shared" si="1"/>
        <v>7.2538712403725665</v>
      </c>
      <c r="F45" s="19">
        <f>F46-F44</f>
        <v>6212458.1236600131</v>
      </c>
      <c r="G45" s="19">
        <f>G46-G44</f>
        <v>9364338.289289996</v>
      </c>
      <c r="H45" s="21">
        <f t="shared" si="2"/>
        <v>50.734831573771345</v>
      </c>
      <c r="I45" s="20">
        <f t="shared" si="3"/>
        <v>8.9199406986470517</v>
      </c>
      <c r="J45" s="19">
        <f>J46-J44</f>
        <v>13815219.694429964</v>
      </c>
      <c r="K45" s="19">
        <f>K46-K44</f>
        <v>16644237.423579961</v>
      </c>
      <c r="L45" s="21">
        <f t="shared" si="4"/>
        <v>20.477544271631118</v>
      </c>
      <c r="M45" s="20">
        <f t="shared" si="5"/>
        <v>8.3401615966240392</v>
      </c>
    </row>
    <row r="46" spans="1:13" s="12" customFormat="1" ht="22.5" customHeight="1" x14ac:dyDescent="0.3">
      <c r="A46" s="11" t="s">
        <v>43</v>
      </c>
      <c r="B46" s="22">
        <v>13460363.398</v>
      </c>
      <c r="C46" s="22">
        <v>19773242.458000001</v>
      </c>
      <c r="D46" s="31">
        <f t="shared" si="0"/>
        <v>46.899766918165049</v>
      </c>
      <c r="E46" s="23">
        <f t="shared" si="1"/>
        <v>100</v>
      </c>
      <c r="F46" s="22">
        <v>75059270.994000003</v>
      </c>
      <c r="G46" s="22">
        <v>104982068.891</v>
      </c>
      <c r="H46" s="31">
        <f t="shared" si="2"/>
        <v>39.865558911958964</v>
      </c>
      <c r="I46" s="23">
        <f t="shared" si="3"/>
        <v>100</v>
      </c>
      <c r="J46" s="22">
        <v>167527882.44199997</v>
      </c>
      <c r="K46" s="22">
        <v>199567325.294</v>
      </c>
      <c r="L46" s="31">
        <f t="shared" si="4"/>
        <v>19.124842017323559</v>
      </c>
      <c r="M46" s="23">
        <f t="shared" si="5"/>
        <v>100</v>
      </c>
    </row>
    <row r="47" spans="1:13" ht="20.25" customHeight="1" x14ac:dyDescent="0.2">
      <c r="C47" s="17"/>
    </row>
    <row r="49" spans="1:1" x14ac:dyDescent="0.2">
      <c r="A49" s="1" t="s">
        <v>41</v>
      </c>
    </row>
    <row r="50" spans="1:1" ht="25.5" x14ac:dyDescent="0.2">
      <c r="A50" s="18" t="s">
        <v>42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2021-07-02T09:05:44Z</dcterms:modified>
</cp:coreProperties>
</file>